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.UNIONDECREDITO\Desktop\AUDITORIA22\FINANCIEROS NUEVOS\"/>
    </mc:Choice>
  </mc:AlternateContent>
  <xr:revisionPtr revIDLastSave="0" documentId="8_{BE978603-73F6-4140-ADC4-FB44ED0F652D}" xr6:coauthVersionLast="47" xr6:coauthVersionMax="47" xr10:uidLastSave="{00000000-0000-0000-0000-000000000000}"/>
  <bookViews>
    <workbookView xWindow="-120" yWindow="-120" windowWidth="29040" windowHeight="15840" xr2:uid="{C9A27890-723F-4772-BFFD-E71BA52865DA}"/>
  </bookViews>
  <sheets>
    <sheet name="DICIEMBRE 22 (2)" sheetId="1" r:id="rId1"/>
  </sheets>
  <definedNames>
    <definedName name="_xlnm.Print_Area" localSheetId="0">'DICIEMBRE 22 (2)'!$A$1:$P$43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D51" i="1"/>
  <c r="H47" i="1"/>
  <c r="D47" i="1"/>
  <c r="F33" i="1"/>
  <c r="J32" i="1"/>
  <c r="J17" i="1"/>
  <c r="J11" i="1"/>
  <c r="L47" i="1" l="1"/>
  <c r="Q47" i="1" s="1"/>
  <c r="L51" i="1"/>
  <c r="Q51" i="1" s="1"/>
  <c r="F26" i="1" s="1"/>
  <c r="J25" i="1" s="1"/>
  <c r="F30" i="1" l="1"/>
  <c r="J29" i="1" s="1"/>
  <c r="F22" i="1"/>
  <c r="J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E354C97F-D9F7-4143-A04D-CE5B0B8BF25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<sst xmlns="http://schemas.openxmlformats.org/spreadsheetml/2006/main" count="44" uniqueCount="37">
  <si>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</si>
  <si>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</si>
  <si>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</si>
  <si>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>INDICADORES FINANCIEROS AL 31 DE DICIEMBRE DE 2022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</si>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</sst>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43" fontId="0" fillId="0" borderId="0" xfId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5AD75EC-4ADB-490C-B207-8EF8CBDF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9C98-5DED-47DF-9474-31A6F68F4F07}">
  <sheetPr>
    <pageSetUpPr fitToPage="1"/>
  </sheetPr>
  <dimension ref="A1:R69"/>
  <sheetViews>
    <sheetView tabSelected="1" workbookViewId="0">
      <selection activeCell="T56" sqref="T5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hidden="1" customWidth="1"/>
    <col min="10" max="10" width="15" customWidth="1"/>
    <col min="11" max="11" width="17.85546875" customWidth="1"/>
    <col min="12" max="12" width="14.85546875" style="6" customWidth="1"/>
    <col min="13" max="13" width="14.42578125" customWidth="1"/>
    <col min="14" max="14" width="17.85546875" style="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1.42578125" hidden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18" x14ac:dyDescent="0.25">
      <c r="A2" s="1"/>
      <c r="B2" s="1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x14ac:dyDescent="0.25">
      <c r="A3" s="1"/>
      <c r="B3" s="1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x14ac:dyDescent="0.25">
      <c r="A4" s="1"/>
      <c r="B4" s="1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x14ac:dyDescent="0.25">
      <c r="A5" s="1"/>
      <c r="B5" s="1"/>
      <c r="C5" s="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18" x14ac:dyDescent="0.25">
      <c r="A7" s="1"/>
      <c r="B7" s="1"/>
      <c r="C7" s="4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5">
        <v>2022</v>
      </c>
      <c r="K8" s="1"/>
      <c r="L8" s="5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7" t="s">
        <v>4</v>
      </c>
      <c r="F9" s="1"/>
      <c r="G9" s="2"/>
      <c r="H9" s="2"/>
      <c r="I9" s="8" t="s">
        <v>5</v>
      </c>
      <c r="J9" s="8"/>
      <c r="K9" s="8" t="s">
        <v>5</v>
      </c>
      <c r="L9" s="8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3"/>
    </row>
    <row r="11" spans="1:18" x14ac:dyDescent="0.25">
      <c r="A11" s="1"/>
      <c r="B11" s="7" t="s">
        <v>6</v>
      </c>
      <c r="C11" s="1"/>
      <c r="D11" s="1"/>
      <c r="E11" s="1"/>
      <c r="F11" s="1"/>
      <c r="G11" s="2"/>
      <c r="H11" s="2"/>
      <c r="I11" s="1"/>
      <c r="J11" s="3">
        <f>SUM(F12/F13)*100</f>
        <v>13.897253583200408</v>
      </c>
      <c r="K11" s="1"/>
      <c r="L11" s="3">
        <v>12.1505979293437</v>
      </c>
      <c r="P11" s="3"/>
      <c r="Q11" s="9">
        <v>13.960975165052499</v>
      </c>
      <c r="R11" s="3">
        <v>8.91</v>
      </c>
    </row>
    <row r="12" spans="1:18" x14ac:dyDescent="0.25">
      <c r="A12" s="1"/>
      <c r="B12" s="1" t="s">
        <v>7</v>
      </c>
      <c r="C12" s="1"/>
      <c r="D12" s="1"/>
      <c r="E12" s="1"/>
      <c r="F12" s="3">
        <v>7054895.3499999996</v>
      </c>
      <c r="G12" s="3"/>
      <c r="H12" s="3"/>
      <c r="I12" s="3"/>
      <c r="J12" s="3"/>
      <c r="K12" s="3"/>
      <c r="L12" s="3"/>
      <c r="P12" s="3"/>
      <c r="Q12" s="9"/>
      <c r="R12" s="3"/>
    </row>
    <row r="13" spans="1:18" x14ac:dyDescent="0.25">
      <c r="A13" s="1"/>
      <c r="B13" s="1" t="s">
        <v>8</v>
      </c>
      <c r="C13" s="1"/>
      <c r="D13" s="1"/>
      <c r="E13" s="1"/>
      <c r="F13" s="3">
        <v>50764673.090000004</v>
      </c>
      <c r="G13" s="3"/>
      <c r="H13" s="3"/>
      <c r="I13" s="3"/>
      <c r="J13" s="3"/>
      <c r="K13" s="3"/>
      <c r="L13" s="3"/>
      <c r="P13" s="3"/>
      <c r="Q13" s="9"/>
      <c r="R13" s="3"/>
    </row>
    <row r="14" spans="1:18" x14ac:dyDescent="0.25">
      <c r="A14" s="1"/>
      <c r="B14" s="1"/>
      <c r="C14" s="1"/>
      <c r="D14" s="1"/>
      <c r="E14" s="1"/>
      <c r="F14" s="3" t="s">
        <v>4</v>
      </c>
      <c r="G14" s="3"/>
      <c r="H14" s="3"/>
      <c r="I14" s="3"/>
      <c r="J14" s="3"/>
      <c r="K14" s="3"/>
      <c r="L14" s="3"/>
      <c r="P14" s="3"/>
      <c r="Q14" s="9"/>
      <c r="R14" s="3"/>
    </row>
    <row r="15" spans="1:18" x14ac:dyDescent="0.25">
      <c r="A15" s="1"/>
      <c r="B15" s="1"/>
      <c r="C15" s="1"/>
      <c r="D15" s="1"/>
      <c r="E15" s="1"/>
      <c r="F15" s="3"/>
      <c r="G15" s="3"/>
      <c r="H15" s="3"/>
      <c r="I15" s="3"/>
      <c r="J15" s="3"/>
      <c r="K15" s="3"/>
      <c r="L15" s="3"/>
      <c r="P15" s="3"/>
      <c r="Q15" s="9"/>
      <c r="R15" s="3"/>
    </row>
    <row r="16" spans="1:18" x14ac:dyDescent="0.25">
      <c r="A16" s="1"/>
      <c r="B16" s="7" t="s">
        <v>9</v>
      </c>
      <c r="C16" s="1"/>
      <c r="D16" s="1"/>
      <c r="E16" s="1"/>
      <c r="F16" s="3"/>
      <c r="G16" s="3"/>
      <c r="H16" s="3"/>
      <c r="I16" s="3"/>
      <c r="J16" s="3"/>
      <c r="K16" s="3"/>
      <c r="L16" s="3"/>
      <c r="P16" s="1"/>
      <c r="Q16" s="9"/>
      <c r="R16" s="3"/>
    </row>
    <row r="17" spans="1:18" x14ac:dyDescent="0.25">
      <c r="A17" s="1"/>
      <c r="B17" s="1" t="s">
        <v>10</v>
      </c>
      <c r="C17" s="1"/>
      <c r="D17" s="1"/>
      <c r="E17" s="1"/>
      <c r="F17" s="3">
        <v>1722215.31</v>
      </c>
      <c r="G17" s="3"/>
      <c r="H17" s="3"/>
      <c r="I17" s="3"/>
      <c r="J17" s="3">
        <f>SUM(F17/F18)*100</f>
        <v>24.411635106678091</v>
      </c>
      <c r="K17" s="3"/>
      <c r="L17" s="3">
        <v>26.350496870114853</v>
      </c>
      <c r="P17" s="3"/>
      <c r="Q17" s="9">
        <v>37.984941630026533</v>
      </c>
      <c r="R17" s="3">
        <v>70.239999999999995</v>
      </c>
    </row>
    <row r="18" spans="1:18" x14ac:dyDescent="0.25">
      <c r="A18" s="1"/>
      <c r="B18" s="1" t="s">
        <v>11</v>
      </c>
      <c r="C18" s="1"/>
      <c r="D18" s="1"/>
      <c r="E18" s="1"/>
      <c r="F18" s="3">
        <v>7054895.3499999996</v>
      </c>
      <c r="G18" s="3"/>
      <c r="H18" s="3"/>
      <c r="I18" s="3"/>
      <c r="J18" s="3"/>
      <c r="K18" s="3"/>
      <c r="L18" s="3"/>
      <c r="P18" s="3"/>
      <c r="Q18" s="9"/>
      <c r="R18" s="3"/>
    </row>
    <row r="19" spans="1:18" x14ac:dyDescent="0.25">
      <c r="A19" s="1"/>
      <c r="B19" s="1"/>
      <c r="C19" s="1"/>
      <c r="D19" s="1"/>
      <c r="E19" s="1"/>
      <c r="F19" s="3"/>
      <c r="G19" s="3"/>
      <c r="H19" s="3"/>
      <c r="I19" s="3"/>
      <c r="J19" s="3"/>
      <c r="K19" s="3"/>
      <c r="L19" s="3"/>
      <c r="P19" s="3"/>
      <c r="Q19" s="9"/>
      <c r="R19" s="3"/>
    </row>
    <row r="20" spans="1:18" x14ac:dyDescent="0.25">
      <c r="A20" s="1"/>
      <c r="B20" s="7" t="s">
        <v>12</v>
      </c>
      <c r="C20" s="1"/>
      <c r="D20" s="1"/>
      <c r="E20" s="1"/>
      <c r="F20" s="3"/>
      <c r="G20" s="3"/>
      <c r="H20" s="3"/>
      <c r="I20" s="3"/>
      <c r="J20" s="3"/>
      <c r="K20" s="3"/>
      <c r="L20" s="3"/>
      <c r="P20" s="3"/>
      <c r="Q20" s="9"/>
      <c r="R20" s="3"/>
    </row>
    <row r="21" spans="1:18" x14ac:dyDescent="0.25">
      <c r="A21" s="1"/>
      <c r="B21" s="1" t="s">
        <v>13</v>
      </c>
      <c r="C21" s="1"/>
      <c r="D21" s="1"/>
      <c r="E21" s="1"/>
      <c r="F21" s="3">
        <v>4818556.26</v>
      </c>
      <c r="G21" s="3"/>
      <c r="H21" s="3"/>
      <c r="I21" s="3"/>
      <c r="J21" s="3">
        <f>SUM(F21/F22)*100</f>
        <v>6.0809251650178444</v>
      </c>
      <c r="K21" s="3"/>
      <c r="L21" s="3">
        <v>6.44</v>
      </c>
      <c r="P21" s="3"/>
      <c r="Q21" s="9">
        <v>4.6975530662300411</v>
      </c>
      <c r="R21" s="3">
        <v>7.53</v>
      </c>
    </row>
    <row r="22" spans="1:18" x14ac:dyDescent="0.25">
      <c r="A22" s="1"/>
      <c r="B22" s="1" t="s">
        <v>14</v>
      </c>
      <c r="C22" s="1"/>
      <c r="D22" s="1"/>
      <c r="E22" s="1"/>
      <c r="F22" s="3">
        <f>+Q47</f>
        <v>79240512.40952675</v>
      </c>
      <c r="G22" s="3"/>
      <c r="H22" s="3"/>
      <c r="I22" s="3"/>
      <c r="J22" s="3"/>
      <c r="K22" s="3"/>
      <c r="L22" s="3"/>
      <c r="P22" s="3"/>
      <c r="Q22" s="9"/>
      <c r="R22" s="3"/>
    </row>
    <row r="23" spans="1:18" x14ac:dyDescent="0.25">
      <c r="A23" s="1"/>
      <c r="B23" s="1"/>
      <c r="C23" s="1"/>
      <c r="D23" s="1"/>
      <c r="E23" s="1"/>
      <c r="F23" s="3"/>
      <c r="G23" s="3"/>
      <c r="H23" s="3"/>
      <c r="I23" s="3"/>
      <c r="J23" s="3"/>
      <c r="K23" s="3"/>
      <c r="L23" s="3"/>
      <c r="P23" s="3"/>
      <c r="Q23" s="9"/>
      <c r="R23" s="3"/>
    </row>
    <row r="24" spans="1:18" x14ac:dyDescent="0.25">
      <c r="A24" s="1"/>
      <c r="B24" s="7" t="s">
        <v>15</v>
      </c>
      <c r="C24" s="1"/>
      <c r="D24" s="1"/>
      <c r="E24" s="1"/>
      <c r="F24" s="3"/>
      <c r="G24" s="3"/>
      <c r="H24" s="3"/>
      <c r="I24" s="3"/>
      <c r="J24" s="3"/>
      <c r="K24" s="3"/>
      <c r="L24" s="3"/>
      <c r="P24" s="3"/>
      <c r="Q24" s="9"/>
      <c r="R24" s="3"/>
    </row>
    <row r="25" spans="1:18" x14ac:dyDescent="0.25">
      <c r="A25" s="1"/>
      <c r="B25" s="1" t="s">
        <v>16</v>
      </c>
      <c r="C25" s="1"/>
      <c r="D25" s="1"/>
      <c r="E25" s="1"/>
      <c r="F25" s="3">
        <v>998758.26</v>
      </c>
      <c r="G25" s="3"/>
      <c r="H25" s="3"/>
      <c r="I25" s="3"/>
      <c r="J25" s="3">
        <f>SUM(F25/F26)*100</f>
        <v>7.4844928837656131</v>
      </c>
      <c r="K25" s="3"/>
      <c r="L25" s="3">
        <v>-169.7</v>
      </c>
      <c r="P25" s="3"/>
      <c r="Q25" s="9">
        <v>8.6405157516261912</v>
      </c>
      <c r="R25" s="3">
        <v>4.49</v>
      </c>
    </row>
    <row r="26" spans="1:18" x14ac:dyDescent="0.25">
      <c r="A26" s="1"/>
      <c r="B26" s="1" t="s">
        <v>17</v>
      </c>
      <c r="C26" s="1"/>
      <c r="D26" s="1"/>
      <c r="E26" s="1"/>
      <c r="F26" s="3">
        <f>+Q51</f>
        <v>13344367.821718106</v>
      </c>
      <c r="G26" s="3"/>
      <c r="H26" s="3"/>
      <c r="I26" s="3"/>
      <c r="J26" s="3"/>
      <c r="K26" s="3"/>
      <c r="L26" s="3"/>
      <c r="P26" s="3"/>
      <c r="Q26" s="9"/>
      <c r="R26" s="3"/>
    </row>
    <row r="27" spans="1:18" x14ac:dyDescent="0.25">
      <c r="A27" s="1"/>
      <c r="B27" s="1"/>
      <c r="C27" s="1"/>
      <c r="D27" s="1"/>
      <c r="E27" s="1"/>
      <c r="F27" s="3"/>
      <c r="G27" s="3"/>
      <c r="H27" s="3"/>
      <c r="I27" s="3"/>
      <c r="J27" s="3"/>
      <c r="K27" s="3"/>
      <c r="L27" s="3"/>
      <c r="P27" s="3"/>
      <c r="Q27" s="9"/>
      <c r="R27" s="3"/>
    </row>
    <row r="28" spans="1:18" x14ac:dyDescent="0.25">
      <c r="A28" s="1"/>
      <c r="B28" s="7" t="s">
        <v>18</v>
      </c>
      <c r="C28" s="1"/>
      <c r="D28" s="1"/>
      <c r="E28" s="1"/>
      <c r="F28" s="3"/>
      <c r="G28" s="3"/>
      <c r="H28" s="3"/>
      <c r="I28" s="3"/>
      <c r="J28" s="3"/>
      <c r="K28" s="3"/>
      <c r="L28" s="3"/>
      <c r="P28" s="3"/>
      <c r="Q28" s="9"/>
      <c r="R28" s="3"/>
    </row>
    <row r="29" spans="1:18" x14ac:dyDescent="0.25">
      <c r="A29" s="1"/>
      <c r="B29" s="1" t="s">
        <v>16</v>
      </c>
      <c r="C29" s="1"/>
      <c r="D29" s="1"/>
      <c r="E29" s="1"/>
      <c r="F29" s="3">
        <v>998758.26</v>
      </c>
      <c r="G29" s="3"/>
      <c r="H29" s="3"/>
      <c r="I29" s="3"/>
      <c r="J29" s="3">
        <f>SUM(F29/F30)*100</f>
        <v>1.260413681878114</v>
      </c>
      <c r="K29" s="3"/>
      <c r="L29" s="3">
        <v>-21.17</v>
      </c>
      <c r="P29" s="3"/>
      <c r="Q29" s="9">
        <v>2.115843707785269</v>
      </c>
      <c r="R29" s="3">
        <v>1.1599999999999999</v>
      </c>
    </row>
    <row r="30" spans="1:18" x14ac:dyDescent="0.25">
      <c r="A30" s="1"/>
      <c r="B30" s="1" t="s">
        <v>19</v>
      </c>
      <c r="C30" s="1"/>
      <c r="D30" s="1"/>
      <c r="E30" s="1"/>
      <c r="F30" s="3">
        <f>+Q47</f>
        <v>79240512.40952675</v>
      </c>
      <c r="G30" s="3"/>
      <c r="H30" s="3"/>
      <c r="I30" s="3"/>
      <c r="J30" s="3"/>
      <c r="K30" s="3"/>
      <c r="L30" s="3"/>
      <c r="P30" s="3"/>
      <c r="Q30" s="9"/>
      <c r="R30" s="3"/>
    </row>
    <row r="31" spans="1:18" x14ac:dyDescent="0.25">
      <c r="A31" s="1"/>
      <c r="B31" s="1"/>
      <c r="C31" s="1"/>
      <c r="D31" s="1"/>
      <c r="E31" s="1"/>
      <c r="F31" s="3"/>
      <c r="G31" s="3"/>
      <c r="H31" s="3"/>
      <c r="I31" s="3"/>
      <c r="J31" s="3"/>
      <c r="K31" s="3"/>
      <c r="L31" s="3"/>
      <c r="P31" s="3"/>
      <c r="Q31" s="9"/>
      <c r="R31" s="3"/>
    </row>
    <row r="32" spans="1:18" x14ac:dyDescent="0.25">
      <c r="A32" s="1"/>
      <c r="B32" s="7" t="s">
        <v>20</v>
      </c>
      <c r="C32" s="1"/>
      <c r="D32" s="1"/>
      <c r="E32" s="1"/>
      <c r="F32" s="1"/>
      <c r="G32" s="2"/>
      <c r="H32" s="2"/>
      <c r="I32" s="1"/>
      <c r="J32" s="10">
        <f>SUM(F33/F34)*100</f>
        <v>25.400199348561834</v>
      </c>
      <c r="K32" s="1"/>
      <c r="L32" s="10">
        <v>3.56</v>
      </c>
      <c r="P32" s="3"/>
      <c r="Q32" s="9">
        <v>24.417482328865383</v>
      </c>
      <c r="R32" s="10">
        <v>17.98</v>
      </c>
    </row>
    <row r="33" spans="1:18" x14ac:dyDescent="0.25">
      <c r="A33" s="1"/>
      <c r="B33" s="1" t="s">
        <v>21</v>
      </c>
      <c r="C33" s="1"/>
      <c r="D33" s="1"/>
      <c r="E33" s="1"/>
      <c r="F33" s="3">
        <f>1756698.49+11085263.51</f>
        <v>12841962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22</v>
      </c>
      <c r="C34" s="1"/>
      <c r="D34" s="1"/>
      <c r="E34" s="1"/>
      <c r="F34" s="3">
        <v>50558508.710000001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23</v>
      </c>
      <c r="C39" s="1"/>
      <c r="D39" s="1"/>
      <c r="E39" s="1"/>
      <c r="F39" s="1" t="s">
        <v>24</v>
      </c>
      <c r="G39" s="1"/>
      <c r="H39" s="1"/>
      <c r="I39" s="1"/>
      <c r="J39" s="1" t="s">
        <v>25</v>
      </c>
      <c r="K39" s="1"/>
      <c r="L39" s="3"/>
      <c r="M39" s="2"/>
      <c r="O39" s="1"/>
      <c r="P39" s="1"/>
    </row>
    <row r="40" spans="1:18" x14ac:dyDescent="0.25">
      <c r="A40" s="1"/>
      <c r="B40" s="11" t="s">
        <v>26</v>
      </c>
      <c r="C40" s="11"/>
      <c r="D40" s="11"/>
      <c r="E40" s="11"/>
      <c r="F40" s="1" t="s">
        <v>27</v>
      </c>
      <c r="G40" s="1"/>
      <c r="H40" s="1"/>
      <c r="J40" s="12" t="s">
        <v>28</v>
      </c>
      <c r="K40" s="12"/>
      <c r="O40" s="1"/>
      <c r="P40" s="1"/>
    </row>
    <row r="41" spans="1:18" x14ac:dyDescent="0.25">
      <c r="A41" s="1"/>
      <c r="B41" s="11" t="s">
        <v>29</v>
      </c>
      <c r="C41" s="11"/>
      <c r="D41" s="11"/>
      <c r="E41" s="11"/>
      <c r="F41" s="12" t="s">
        <v>30</v>
      </c>
      <c r="G41" s="12"/>
      <c r="H41" s="12"/>
      <c r="J41" s="12" t="s">
        <v>31</v>
      </c>
      <c r="K41" s="12"/>
      <c r="O41" s="1"/>
      <c r="P41" s="1"/>
    </row>
    <row r="42" spans="1:18" x14ac:dyDescent="0.25">
      <c r="A42" s="1"/>
      <c r="B42" s="13" t="s">
        <v>32</v>
      </c>
      <c r="C42" s="1"/>
      <c r="D42" s="1"/>
      <c r="E42" s="1"/>
      <c r="F42" s="13" t="s">
        <v>33</v>
      </c>
      <c r="G42" s="2"/>
      <c r="H42" s="2"/>
      <c r="I42" s="1"/>
      <c r="J42" s="13" t="s">
        <v>34</v>
      </c>
      <c r="K42" s="1"/>
      <c r="L42" s="3"/>
      <c r="M42" s="1"/>
      <c r="N42" s="3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19</v>
      </c>
      <c r="B46" s="3"/>
      <c r="C46" s="3"/>
      <c r="D46" s="3" t="s">
        <v>35</v>
      </c>
      <c r="E46" s="3"/>
      <c r="F46" s="3"/>
      <c r="G46" s="3"/>
      <c r="H46" s="3" t="s">
        <v>36</v>
      </c>
      <c r="I46" s="3"/>
      <c r="J46" s="3"/>
      <c r="K46" s="1"/>
      <c r="L46" s="3" t="s">
        <v>36</v>
      </c>
      <c r="M46" s="1"/>
      <c r="N46" s="3"/>
      <c r="O46" s="2"/>
      <c r="P46" s="1"/>
    </row>
    <row r="47" spans="1:18" hidden="1" x14ac:dyDescent="0.25">
      <c r="A47" s="3">
        <v>57648890.020000003</v>
      </c>
      <c r="B47" s="3">
        <v>59698246.039999999</v>
      </c>
      <c r="C47" s="3">
        <v>60887684.890000001</v>
      </c>
      <c r="D47" s="3">
        <f>SUM(A47:C47)/3</f>
        <v>59411606.983333327</v>
      </c>
      <c r="E47" s="3">
        <v>59831296.289999999</v>
      </c>
      <c r="F47" s="3">
        <v>61697948.82</v>
      </c>
      <c r="G47" s="3">
        <v>61813052.740000002</v>
      </c>
      <c r="H47" s="3">
        <f>SUM(A47:G47)/6</f>
        <v>70164787.630555555</v>
      </c>
      <c r="I47" s="3">
        <v>61694354.869999997</v>
      </c>
      <c r="J47" s="3">
        <v>62521970.57</v>
      </c>
      <c r="K47" s="3">
        <v>61732376.740000002</v>
      </c>
      <c r="L47" s="3">
        <f>SUM(A47:K47)/9</f>
        <v>75233579.510432094</v>
      </c>
      <c r="M47" s="3">
        <v>65935591.219999999</v>
      </c>
      <c r="N47" s="3">
        <v>66403444.770000003</v>
      </c>
      <c r="O47" s="3">
        <v>66211317.82</v>
      </c>
      <c r="P47" s="1"/>
      <c r="Q47" s="3">
        <f>SUM(A47:O47)/12</f>
        <v>79240512.40952675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6594039.9100000001</v>
      </c>
      <c r="B51" s="3">
        <v>8568828.6500000004</v>
      </c>
      <c r="C51" s="3">
        <v>9454254.9100000001</v>
      </c>
      <c r="D51" s="3">
        <f>SUM(A51:C51)/3</f>
        <v>8205707.8233333332</v>
      </c>
      <c r="E51" s="3">
        <v>9352183.4199999999</v>
      </c>
      <c r="F51" s="3">
        <v>9742631.1199999992</v>
      </c>
      <c r="G51" s="3">
        <v>10022612.550000001</v>
      </c>
      <c r="H51" s="3">
        <f>SUM(A51:G51)/6</f>
        <v>10323376.397222221</v>
      </c>
      <c r="I51" s="3">
        <v>10016724.09</v>
      </c>
      <c r="J51" s="3">
        <v>10641815.84</v>
      </c>
      <c r="K51" s="3">
        <v>11936238.220000001</v>
      </c>
      <c r="L51" s="3">
        <f>SUM(A51:K51)/9</f>
        <v>11650934.770061728</v>
      </c>
      <c r="M51" s="3">
        <v>14021177.439999999</v>
      </c>
      <c r="N51" s="3">
        <v>14368032.27</v>
      </c>
      <c r="O51" s="3">
        <v>15233856.449999999</v>
      </c>
      <c r="P51" s="1"/>
      <c r="Q51" s="3">
        <f>SUM(A51:O51)/12</f>
        <v>13344367.821718106</v>
      </c>
      <c r="R51" s="2"/>
    </row>
    <row r="52" spans="1:18" hidden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idden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C054F266-A1C7-4FB3-B803-DAD95FDD2E61}"/>
    <hyperlink ref="F42" r:id="rId2" xr:uid="{B099BC30-5F64-45DF-9D64-0C189626D521}"/>
    <hyperlink ref="J42" r:id="rId3" xr:uid="{B4EC0CF5-F655-4B4C-BEA8-78C93067C415}"/>
  </hyperlinks>
  <printOptions horizontalCentered="1"/>
  <pageMargins left="0" right="0" top="0.15748031496062992" bottom="0.15748031496062992" header="0.31496062992125984" footer="0.31496062992125984"/>
  <pageSetup scale="94" fitToHeight="2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22 (2)</vt:lpstr>
      <vt:lpstr>'DICIEMBRE 22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2023-08-11T18:26:15Z</dcterms:created>
  <dcterms:modified xsi:type="dcterms:W3CDTF">2023-08-11T18:26:42Z</dcterms:modified>
</cp:coreProperties>
</file>